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ttstiftonline.sharepoint.com/teams/Kompensasjonsordningkultur/Delte dokumenter/General/Saksbehandling/Søknadsbehandling, under arbeid/Omsetningsfall - eksempel regneark til nettside/"/>
    </mc:Choice>
  </mc:AlternateContent>
  <xr:revisionPtr revIDLastSave="37" documentId="8_{44E0ED96-88FD-4584-B373-C123C6458E2F}" xr6:coauthVersionLast="47" xr6:coauthVersionMax="47" xr10:uidLastSave="{8B9255CB-B668-4CE8-B282-6A3529B6EB9C}"/>
  <bookViews>
    <workbookView xWindow="1710" yWindow="135" windowWidth="28620" windowHeight="15600" xr2:uid="{22E8F565-522E-4BFF-94C4-1F55F75B8F8B}"/>
  </bookViews>
  <sheets>
    <sheet name="Utregning omsetningsfall" sheetId="4" r:id="rId1"/>
    <sheet name="Eksempe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2" l="1"/>
  <c r="G7" i="2"/>
  <c r="E28" i="2" s="1"/>
  <c r="E7" i="2"/>
  <c r="C7" i="2"/>
  <c r="B7" i="2"/>
  <c r="C24" i="4"/>
  <c r="C23" i="2" l="1"/>
  <c r="E23" i="2" s="1"/>
  <c r="G7" i="4"/>
  <c r="E28" i="4" s="1"/>
  <c r="E7" i="4"/>
  <c r="C7" i="4"/>
  <c r="B7" i="4"/>
  <c r="E29" i="2" l="1"/>
  <c r="I28" i="2" s="1"/>
  <c r="A32" i="2" s="1"/>
  <c r="C23" i="4"/>
  <c r="E23" i="4" l="1"/>
  <c r="E29" i="4" s="1"/>
  <c r="I28" i="4" s="1"/>
  <c r="A32" i="4" s="1"/>
</calcChain>
</file>

<file path=xl/sharedStrings.xml><?xml version="1.0" encoding="utf-8"?>
<sst xmlns="http://schemas.openxmlformats.org/spreadsheetml/2006/main" count="69" uniqueCount="36">
  <si>
    <t>Omsetning 2017</t>
  </si>
  <si>
    <t>Omsetning 2018</t>
  </si>
  <si>
    <t>Omsetning 2019</t>
  </si>
  <si>
    <t>Sum omsetning</t>
  </si>
  <si>
    <t>Beregning av gjennomsnittlig omsetning:</t>
  </si>
  <si>
    <t>Gjennomsnittlig omsetning 2017 - 2019:</t>
  </si>
  <si>
    <t>=</t>
  </si>
  <si>
    <t>Beregning av prosentvis omsetningsfall:</t>
  </si>
  <si>
    <t>Prosentvis omsetningsfall</t>
  </si>
  <si>
    <t>-</t>
  </si>
  <si>
    <t>*</t>
  </si>
  <si>
    <t>Resultat:</t>
  </si>
  <si>
    <t>Eksempel utregning av omsetningsfall for aktører etablert i perioden 2017-2019</t>
  </si>
  <si>
    <r>
      <rPr>
        <b/>
        <sz val="11"/>
        <color theme="1"/>
        <rFont val="Calibri"/>
        <family val="2"/>
        <scheme val="minor"/>
      </rPr>
      <t xml:space="preserve">SLIK BEREGNER DERE OMSETNINGSFALL </t>
    </r>
    <r>
      <rPr>
        <sz val="11"/>
        <color theme="1"/>
        <rFont val="Calibri"/>
        <family val="2"/>
        <scheme val="minor"/>
      </rPr>
      <t xml:space="preserve">
For å søke i kompensasjonsordningen for arrangører eller underleverandører i kultursektoren må dere ha hatt et omsetningsfall på minst 30 prosent i kompensasjonsperioden.  
Denne ordningen omfatter arrangementer i fire perioder: November 2021, desember 2021, januar 2022 og februar 2022.
Det vil si at dersom dere for eksempel søker om kompensasjon for avlyst, stengt eller nedskalert kulturarrangement i januar, må dere ha hatt et omsetningsfall på 30 prosent i den måneden.  
Omsetningsfallet skal fylles inn i søknadsskjemaet.</t>
    </r>
  </si>
  <si>
    <t>Måneder med omsetning i perioden 2017-2019:</t>
  </si>
  <si>
    <t>Omsetning i januar 2019:</t>
  </si>
  <si>
    <t>Faktisk omsetning i januar 2022:</t>
  </si>
  <si>
    <t>Gjennomsnittlig omsetning januar 2017-2019:</t>
  </si>
  <si>
    <t xml:space="preserve">Prosentvist omsetningsfall januar 2022: </t>
  </si>
  <si>
    <r>
      <rPr>
        <b/>
        <sz val="11"/>
        <color theme="1"/>
        <rFont val="Calibri"/>
        <family val="2"/>
        <scheme val="minor"/>
      </rPr>
      <t xml:space="preserve">Dersom dere er etablert i perioden 2017- 2019 
</t>
    </r>
    <r>
      <rPr>
        <sz val="11"/>
        <color theme="1"/>
        <rFont val="Calibri"/>
        <family val="2"/>
        <scheme val="minor"/>
      </rPr>
      <t xml:space="preserve">Dersom dere er etablerte i årene 2017- 2019 er omsetningsfallet den prosentvise differansen mellom omsetningen i kompensasjonsperioden og gjennomsnittet av omsetning i de samme kalendermånedene i 2017-2019, fra det året foretaket var etablert.
</t>
    </r>
    <r>
      <rPr>
        <b/>
        <sz val="11"/>
        <color theme="1"/>
        <rFont val="Calibri"/>
        <family val="2"/>
        <scheme val="minor"/>
      </rPr>
      <t>Eksempel:</t>
    </r>
    <r>
      <rPr>
        <sz val="11"/>
        <color theme="1"/>
        <rFont val="Calibri"/>
        <family val="2"/>
        <scheme val="minor"/>
      </rPr>
      <t xml:space="preserve">
Foretak etablert mars 2018 hadde i januar 2022 kr 200 000 i omsetning. I januar 2019 hadde foretaket en omsetning på kr 400 000. Gjennomsnittlig av omsetning i samme kalendermåned i 2017-2019 blir her da kun omsetningen fra januar 2019, dvs. kr 400 000. Det prosentvise omsetningsfallet her vil da være på 50 %.
</t>
    </r>
  </si>
  <si>
    <t>Omsetning kompensasjons-perioden</t>
  </si>
  <si>
    <t>Januar</t>
  </si>
  <si>
    <t>Måned</t>
  </si>
  <si>
    <t>Ved flere kompensasjonsperioder må hver måned legges inn for seg</t>
  </si>
  <si>
    <t>Skriv inn mnd</t>
  </si>
  <si>
    <t>VIKTIG:</t>
  </si>
  <si>
    <t>Beregning av omsetningsfall  for aktører etablert i perioden 2017-2019</t>
  </si>
  <si>
    <t>Etableringsdato:</t>
  </si>
  <si>
    <t>November</t>
  </si>
  <si>
    <t>Desember</t>
  </si>
  <si>
    <t>Februar</t>
  </si>
  <si>
    <t>Etablert/mnd med omsetning</t>
  </si>
  <si>
    <r>
      <rPr>
        <b/>
        <sz val="11"/>
        <color theme="1"/>
        <rFont val="Calibri"/>
        <family val="2"/>
        <scheme val="minor"/>
      </rPr>
      <t xml:space="preserve">Dersom dere er etablert i perioden 2017- 2019 
</t>
    </r>
    <r>
      <rPr>
        <sz val="11"/>
        <color theme="1"/>
        <rFont val="Calibri"/>
        <family val="2"/>
        <scheme val="minor"/>
      </rPr>
      <t>Dersom dere er etablerte i årene 2017- 2019 er omsetningsfallet den prosentvise differansen mellom omsetningen i kompensasjonsperioden og gjennomsnittet av omsetning i de samme kalendermånedene i 2017-2019, fra det året foretaket var etablert</t>
    </r>
    <r>
      <rPr>
        <sz val="11"/>
        <rFont val="Calibri"/>
        <family val="2"/>
        <scheme val="minor"/>
      </rPr>
      <t>. Kalendermåneder uten omsetning (kr 0) skal også tas med.</t>
    </r>
  </si>
  <si>
    <t>Kompensasjonsperiode</t>
  </si>
  <si>
    <t>Fyll inn foretakets etableringsdato og velg riktig kompensasjonsperiode</t>
  </si>
  <si>
    <t>Fyll inn foretakets etableringsdato og velg riktig kompensasjonsperiode: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</si>
</sst>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kr&quot;\ #,##0;[Red]\-&quot;kr&quot;\ #,##0"/>
    <numFmt numFmtId="43" formatCode="_-* #,##0.00_-;\-* #,##0.00_-;_-* &quot;-&quot;??_-;_-@_-"/>
    <numFmt numFmtId="164" formatCode="0.0\ %"/>
    <numFmt numFmtId="165" formatCode="_-* #,##0_-;\-* #,##0_-;_-* &quot;-&quot;??_-;_-@_-"/>
    <numFmt numFmtId="166" formatCode="_-[$kr-414]\ * #,##0_-;\-[$kr-414]\ * #,##0_-;_-[$kr-414]\ * &quot;-&quot;??_-;_-@_-"/>
    <numFmt numFmtId="167" formatCode="[$-414]d/\ mmmm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3" fontId="3" fillId="0" borderId="0" xfId="0" applyNumberFormat="1" applyFont="1" applyAlignment="1">
      <alignment horizontal="center"/>
    </xf>
    <xf numFmtId="9" fontId="0" fillId="0" borderId="0" xfId="0" applyNumberFormat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3" fontId="0" fillId="0" borderId="1" xfId="0" applyNumberFormat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0" fontId="4" fillId="0" borderId="0" xfId="0" applyFont="1"/>
    <xf numFmtId="0" fontId="6" fillId="0" borderId="0" xfId="0" applyFont="1"/>
    <xf numFmtId="0" fontId="0" fillId="0" borderId="0" xfId="0" applyAlignment="1">
      <alignment wrapText="1"/>
    </xf>
    <xf numFmtId="6" fontId="0" fillId="0" borderId="0" xfId="0" applyNumberFormat="1"/>
    <xf numFmtId="165" fontId="0" fillId="0" borderId="2" xfId="2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2" applyNumberFormat="1" applyFont="1"/>
    <xf numFmtId="165" fontId="0" fillId="0" borderId="0" xfId="2" applyNumberFormat="1" applyFont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49" fontId="2" fillId="0" borderId="1" xfId="0" applyNumberFormat="1" applyFont="1" applyBorder="1"/>
    <xf numFmtId="49" fontId="2" fillId="0" borderId="0" xfId="0" applyNumberFormat="1" applyFont="1" applyBorder="1"/>
    <xf numFmtId="3" fontId="0" fillId="0" borderId="0" xfId="0" applyNumberFormat="1" applyBorder="1"/>
    <xf numFmtId="0" fontId="2" fillId="0" borderId="0" xfId="0" applyFont="1" applyBorder="1"/>
    <xf numFmtId="3" fontId="0" fillId="0" borderId="0" xfId="0" applyNumberFormat="1" applyBorder="1" applyAlignment="1"/>
    <xf numFmtId="49" fontId="7" fillId="0" borderId="0" xfId="0" applyNumberFormat="1" applyFont="1" applyBorder="1"/>
    <xf numFmtId="0" fontId="8" fillId="0" borderId="0" xfId="0" applyFont="1"/>
    <xf numFmtId="0" fontId="0" fillId="0" borderId="0" xfId="0" applyAlignment="1"/>
    <xf numFmtId="14" fontId="0" fillId="0" borderId="0" xfId="0" applyNumberFormat="1"/>
    <xf numFmtId="17" fontId="0" fillId="0" borderId="0" xfId="0" applyNumberFormat="1"/>
    <xf numFmtId="0" fontId="0" fillId="0" borderId="0" xfId="0" applyAlignment="1">
      <alignment wrapText="1" shrinkToFit="1"/>
    </xf>
    <xf numFmtId="17" fontId="0" fillId="0" borderId="0" xfId="0" applyNumberFormat="1" applyAlignment="1">
      <alignment horizontal="center" wrapText="1" shrinkToFit="1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" fillId="2" borderId="4" xfId="0" applyFont="1" applyFill="1" applyBorder="1"/>
    <xf numFmtId="0" fontId="2" fillId="2" borderId="3" xfId="0" applyFont="1" applyFill="1" applyBorder="1"/>
    <xf numFmtId="0" fontId="7" fillId="0" borderId="0" xfId="0" applyFont="1" applyAlignment="1">
      <alignment vertical="top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left" wrapText="1"/>
    </xf>
    <xf numFmtId="3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67" fontId="2" fillId="0" borderId="4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167" fontId="2" fillId="0" borderId="5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top" wrapText="1"/>
    </xf>
    <xf numFmtId="3" fontId="0" fillId="0" borderId="1" xfId="0" applyNumberFormat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8" fillId="0" borderId="0" xfId="0" applyFont="1" applyBorder="1"/>
    <xf numFmtId="0" fontId="8" fillId="0" borderId="0" xfId="0" applyFont="1" applyBorder="1" applyAlignment="1">
      <alignment horizontal="left"/>
    </xf>
  </cellXfs>
  <cellStyles count="3">
    <cellStyle name="Normal" xfId="0" builtinId="0"/>
    <cellStyle name="Prosent" xfId="1" builtinId="5"/>
    <cellStyle name="Tusenskilje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26</xdr:row>
      <xdr:rowOff>105834</xdr:rowOff>
    </xdr:from>
    <xdr:to>
      <xdr:col>4</xdr:col>
      <xdr:colOff>109219</xdr:colOff>
      <xdr:row>29</xdr:row>
      <xdr:rowOff>84667</xdr:rowOff>
    </xdr:to>
    <xdr:sp macro="" textlink="">
      <xdr:nvSpPr>
        <xdr:cNvPr id="6" name="Venstre hakeparentes 5">
          <a:extLst>
            <a:ext uri="{FF2B5EF4-FFF2-40B4-BE49-F238E27FC236}">
              <a16:creationId xmlns:a16="http://schemas.microsoft.com/office/drawing/2014/main" id="{0E019149-B420-4097-B64F-1C95F60B3CAE}"/>
            </a:ext>
          </a:extLst>
        </xdr:cNvPr>
        <xdr:cNvSpPr/>
      </xdr:nvSpPr>
      <xdr:spPr>
        <a:xfrm>
          <a:off x="3651250" y="5069417"/>
          <a:ext cx="45719" cy="55033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6</xdr:col>
      <xdr:colOff>811531</xdr:colOff>
      <xdr:row>26</xdr:row>
      <xdr:rowOff>116417</xdr:rowOff>
    </xdr:from>
    <xdr:to>
      <xdr:col>6</xdr:col>
      <xdr:colOff>857250</xdr:colOff>
      <xdr:row>29</xdr:row>
      <xdr:rowOff>95250</xdr:rowOff>
    </xdr:to>
    <xdr:sp macro="" textlink="">
      <xdr:nvSpPr>
        <xdr:cNvPr id="7" name="Høyre hakeparentes 6">
          <a:extLst>
            <a:ext uri="{FF2B5EF4-FFF2-40B4-BE49-F238E27FC236}">
              <a16:creationId xmlns:a16="http://schemas.microsoft.com/office/drawing/2014/main" id="{B13AAFC9-B33C-48E4-9822-2D75B4284BE8}"/>
            </a:ext>
          </a:extLst>
        </xdr:cNvPr>
        <xdr:cNvSpPr/>
      </xdr:nvSpPr>
      <xdr:spPr>
        <a:xfrm>
          <a:off x="5489364" y="5080000"/>
          <a:ext cx="45719" cy="550333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4</xdr:col>
      <xdr:colOff>52917</xdr:colOff>
      <xdr:row>26</xdr:row>
      <xdr:rowOff>95250</xdr:rowOff>
    </xdr:from>
    <xdr:to>
      <xdr:col>4</xdr:col>
      <xdr:colOff>98636</xdr:colOff>
      <xdr:row>29</xdr:row>
      <xdr:rowOff>74083</xdr:rowOff>
    </xdr:to>
    <xdr:sp macro="" textlink="">
      <xdr:nvSpPr>
        <xdr:cNvPr id="4" name="Venstre hakeparentes 3">
          <a:extLst>
            <a:ext uri="{FF2B5EF4-FFF2-40B4-BE49-F238E27FC236}">
              <a16:creationId xmlns:a16="http://schemas.microsoft.com/office/drawing/2014/main" id="{7A1AC6B5-2E04-433C-BDE1-605038D1134C}"/>
            </a:ext>
          </a:extLst>
        </xdr:cNvPr>
        <xdr:cNvSpPr/>
      </xdr:nvSpPr>
      <xdr:spPr>
        <a:xfrm>
          <a:off x="3643842" y="5448300"/>
          <a:ext cx="45719" cy="55033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6</xdr:col>
      <xdr:colOff>804333</xdr:colOff>
      <xdr:row>26</xdr:row>
      <xdr:rowOff>105833</xdr:rowOff>
    </xdr:from>
    <xdr:to>
      <xdr:col>6</xdr:col>
      <xdr:colOff>850052</xdr:colOff>
      <xdr:row>29</xdr:row>
      <xdr:rowOff>84666</xdr:rowOff>
    </xdr:to>
    <xdr:sp macro="" textlink="">
      <xdr:nvSpPr>
        <xdr:cNvPr id="5" name="Høyre hakeparentes 6">
          <a:extLst>
            <a:ext uri="{FF2B5EF4-FFF2-40B4-BE49-F238E27FC236}">
              <a16:creationId xmlns:a16="http://schemas.microsoft.com/office/drawing/2014/main" id="{3885B829-D00A-4637-9363-D6631159D349}"/>
            </a:ext>
          </a:extLst>
        </xdr:cNvPr>
        <xdr:cNvSpPr/>
      </xdr:nvSpPr>
      <xdr:spPr>
        <a:xfrm>
          <a:off x="5490633" y="5458883"/>
          <a:ext cx="45719" cy="550333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52917</xdr:colOff>
      <xdr:row>26</xdr:row>
      <xdr:rowOff>95250</xdr:rowOff>
    </xdr:from>
    <xdr:to>
      <xdr:col>4</xdr:col>
      <xdr:colOff>98636</xdr:colOff>
      <xdr:row>29</xdr:row>
      <xdr:rowOff>74083</xdr:rowOff>
    </xdr:to>
    <xdr:sp macro="" textlink="">
      <xdr:nvSpPr>
        <xdr:cNvPr id="6" name="Venstre hakeparentes 5">
          <a:extLst>
            <a:ext uri="{FF2B5EF4-FFF2-40B4-BE49-F238E27FC236}">
              <a16:creationId xmlns:a16="http://schemas.microsoft.com/office/drawing/2014/main" id="{E1D17670-1C23-4EB0-969C-45BB7BE55567}"/>
            </a:ext>
          </a:extLst>
        </xdr:cNvPr>
        <xdr:cNvSpPr/>
      </xdr:nvSpPr>
      <xdr:spPr>
        <a:xfrm>
          <a:off x="3640667" y="5058833"/>
          <a:ext cx="45719" cy="55033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6</xdr:col>
      <xdr:colOff>804333</xdr:colOff>
      <xdr:row>26</xdr:row>
      <xdr:rowOff>105833</xdr:rowOff>
    </xdr:from>
    <xdr:to>
      <xdr:col>6</xdr:col>
      <xdr:colOff>850052</xdr:colOff>
      <xdr:row>29</xdr:row>
      <xdr:rowOff>84666</xdr:rowOff>
    </xdr:to>
    <xdr:sp macro="" textlink="">
      <xdr:nvSpPr>
        <xdr:cNvPr id="7" name="Høyre hakeparentes 6">
          <a:extLst>
            <a:ext uri="{FF2B5EF4-FFF2-40B4-BE49-F238E27FC236}">
              <a16:creationId xmlns:a16="http://schemas.microsoft.com/office/drawing/2014/main" id="{CDCBE2BC-0210-49D0-812A-602D01CB2F83}"/>
            </a:ext>
          </a:extLst>
        </xdr:cNvPr>
        <xdr:cNvSpPr/>
      </xdr:nvSpPr>
      <xdr:spPr>
        <a:xfrm>
          <a:off x="5482166" y="5069416"/>
          <a:ext cx="45719" cy="550333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12</xdr:col>
      <xdr:colOff>148168</xdr:colOff>
      <xdr:row>37</xdr:row>
      <xdr:rowOff>169333</xdr:rowOff>
    </xdr:from>
    <xdr:to>
      <xdr:col>13</xdr:col>
      <xdr:colOff>31751</xdr:colOff>
      <xdr:row>40</xdr:row>
      <xdr:rowOff>74084</xdr:rowOff>
    </xdr:to>
    <xdr:sp macro="" textlink="">
      <xdr:nvSpPr>
        <xdr:cNvPr id="13" name="Venstre hakeparentes 12">
          <a:extLst>
            <a:ext uri="{FF2B5EF4-FFF2-40B4-BE49-F238E27FC236}">
              <a16:creationId xmlns:a16="http://schemas.microsoft.com/office/drawing/2014/main" id="{31753010-A7A3-4CA8-92B4-2F43A340C01F}"/>
            </a:ext>
          </a:extLst>
        </xdr:cNvPr>
        <xdr:cNvSpPr/>
      </xdr:nvSpPr>
      <xdr:spPr>
        <a:xfrm>
          <a:off x="14540443" y="7608358"/>
          <a:ext cx="64558" cy="476251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4</xdr:col>
      <xdr:colOff>63500</xdr:colOff>
      <xdr:row>26</xdr:row>
      <xdr:rowOff>105834</xdr:rowOff>
    </xdr:from>
    <xdr:to>
      <xdr:col>4</xdr:col>
      <xdr:colOff>109219</xdr:colOff>
      <xdr:row>29</xdr:row>
      <xdr:rowOff>84667</xdr:rowOff>
    </xdr:to>
    <xdr:sp macro="" textlink="">
      <xdr:nvSpPr>
        <xdr:cNvPr id="8" name="Venstre hakeparentes 7">
          <a:extLst>
            <a:ext uri="{FF2B5EF4-FFF2-40B4-BE49-F238E27FC236}">
              <a16:creationId xmlns:a16="http://schemas.microsoft.com/office/drawing/2014/main" id="{FBA88D29-3FC3-465B-8D72-77F5A1C579C3}"/>
            </a:ext>
          </a:extLst>
        </xdr:cNvPr>
        <xdr:cNvSpPr/>
      </xdr:nvSpPr>
      <xdr:spPr>
        <a:xfrm>
          <a:off x="3654425" y="5477934"/>
          <a:ext cx="45719" cy="55033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6</xdr:col>
      <xdr:colOff>811531</xdr:colOff>
      <xdr:row>26</xdr:row>
      <xdr:rowOff>116417</xdr:rowOff>
    </xdr:from>
    <xdr:to>
      <xdr:col>6</xdr:col>
      <xdr:colOff>857250</xdr:colOff>
      <xdr:row>29</xdr:row>
      <xdr:rowOff>95250</xdr:rowOff>
    </xdr:to>
    <xdr:sp macro="" textlink="">
      <xdr:nvSpPr>
        <xdr:cNvPr id="9" name="Høyre hakeparentes 6">
          <a:extLst>
            <a:ext uri="{FF2B5EF4-FFF2-40B4-BE49-F238E27FC236}">
              <a16:creationId xmlns:a16="http://schemas.microsoft.com/office/drawing/2014/main" id="{DDD294BD-BDF6-44C2-BFDD-194B9BEBE641}"/>
            </a:ext>
          </a:extLst>
        </xdr:cNvPr>
        <xdr:cNvSpPr/>
      </xdr:nvSpPr>
      <xdr:spPr>
        <a:xfrm>
          <a:off x="5497831" y="5488517"/>
          <a:ext cx="45719" cy="550333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4</xdr:col>
      <xdr:colOff>52917</xdr:colOff>
      <xdr:row>26</xdr:row>
      <xdr:rowOff>95250</xdr:rowOff>
    </xdr:from>
    <xdr:to>
      <xdr:col>4</xdr:col>
      <xdr:colOff>98636</xdr:colOff>
      <xdr:row>29</xdr:row>
      <xdr:rowOff>74083</xdr:rowOff>
    </xdr:to>
    <xdr:sp macro="" textlink="">
      <xdr:nvSpPr>
        <xdr:cNvPr id="10" name="Venstre hakeparentes 9">
          <a:extLst>
            <a:ext uri="{FF2B5EF4-FFF2-40B4-BE49-F238E27FC236}">
              <a16:creationId xmlns:a16="http://schemas.microsoft.com/office/drawing/2014/main" id="{D2A02BC1-5E46-44A3-91DE-9DDDBAFFBF12}"/>
            </a:ext>
          </a:extLst>
        </xdr:cNvPr>
        <xdr:cNvSpPr/>
      </xdr:nvSpPr>
      <xdr:spPr>
        <a:xfrm>
          <a:off x="3643842" y="5467350"/>
          <a:ext cx="45719" cy="55033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6</xdr:col>
      <xdr:colOff>804333</xdr:colOff>
      <xdr:row>26</xdr:row>
      <xdr:rowOff>105833</xdr:rowOff>
    </xdr:from>
    <xdr:to>
      <xdr:col>6</xdr:col>
      <xdr:colOff>850052</xdr:colOff>
      <xdr:row>29</xdr:row>
      <xdr:rowOff>84666</xdr:rowOff>
    </xdr:to>
    <xdr:sp macro="" textlink="">
      <xdr:nvSpPr>
        <xdr:cNvPr id="11" name="Høyre hakeparentes 6">
          <a:extLst>
            <a:ext uri="{FF2B5EF4-FFF2-40B4-BE49-F238E27FC236}">
              <a16:creationId xmlns:a16="http://schemas.microsoft.com/office/drawing/2014/main" id="{B9DFAA8A-F53F-4D52-A186-4B00772F962A}"/>
            </a:ext>
          </a:extLst>
        </xdr:cNvPr>
        <xdr:cNvSpPr/>
      </xdr:nvSpPr>
      <xdr:spPr>
        <a:xfrm>
          <a:off x="5490633" y="5477933"/>
          <a:ext cx="45719" cy="550333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16</xdr:col>
      <xdr:colOff>148168</xdr:colOff>
      <xdr:row>42</xdr:row>
      <xdr:rowOff>169333</xdr:rowOff>
    </xdr:from>
    <xdr:to>
      <xdr:col>17</xdr:col>
      <xdr:colOff>31751</xdr:colOff>
      <xdr:row>45</xdr:row>
      <xdr:rowOff>74084</xdr:rowOff>
    </xdr:to>
    <xdr:sp macro="" textlink="">
      <xdr:nvSpPr>
        <xdr:cNvPr id="12" name="Venstre hakeparentes 11">
          <a:extLst>
            <a:ext uri="{FF2B5EF4-FFF2-40B4-BE49-F238E27FC236}">
              <a16:creationId xmlns:a16="http://schemas.microsoft.com/office/drawing/2014/main" id="{15573FB3-9C91-4482-A040-6C72F0BFD57E}"/>
            </a:ext>
          </a:extLst>
        </xdr:cNvPr>
        <xdr:cNvSpPr/>
      </xdr:nvSpPr>
      <xdr:spPr>
        <a:xfrm>
          <a:off x="14540443" y="7598833"/>
          <a:ext cx="64558" cy="476251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19</xdr:col>
      <xdr:colOff>529166</xdr:colOff>
      <xdr:row>42</xdr:row>
      <xdr:rowOff>137582</xdr:rowOff>
    </xdr:from>
    <xdr:to>
      <xdr:col>19</xdr:col>
      <xdr:colOff>613833</xdr:colOff>
      <xdr:row>45</xdr:row>
      <xdr:rowOff>88899</xdr:rowOff>
    </xdr:to>
    <xdr:sp macro="" textlink="">
      <xdr:nvSpPr>
        <xdr:cNvPr id="15" name="Høgre hakeparentes 14">
          <a:extLst>
            <a:ext uri="{FF2B5EF4-FFF2-40B4-BE49-F238E27FC236}">
              <a16:creationId xmlns:a16="http://schemas.microsoft.com/office/drawing/2014/main" id="{CF45B791-7FAA-4EA0-A2BE-D66DE0D108FC}"/>
            </a:ext>
          </a:extLst>
        </xdr:cNvPr>
        <xdr:cNvSpPr/>
      </xdr:nvSpPr>
      <xdr:spPr>
        <a:xfrm>
          <a:off x="16035866" y="7567082"/>
          <a:ext cx="84667" cy="52281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16</xdr:col>
      <xdr:colOff>148168</xdr:colOff>
      <xdr:row>42</xdr:row>
      <xdr:rowOff>169333</xdr:rowOff>
    </xdr:from>
    <xdr:to>
      <xdr:col>17</xdr:col>
      <xdr:colOff>31751</xdr:colOff>
      <xdr:row>45</xdr:row>
      <xdr:rowOff>74084</xdr:rowOff>
    </xdr:to>
    <xdr:sp macro="" textlink="">
      <xdr:nvSpPr>
        <xdr:cNvPr id="16" name="Venstre hakeparentes 15">
          <a:extLst>
            <a:ext uri="{FF2B5EF4-FFF2-40B4-BE49-F238E27FC236}">
              <a16:creationId xmlns:a16="http://schemas.microsoft.com/office/drawing/2014/main" id="{ABA53F96-A4EA-4A07-86FD-0C547043C197}"/>
            </a:ext>
          </a:extLst>
        </xdr:cNvPr>
        <xdr:cNvSpPr/>
      </xdr:nvSpPr>
      <xdr:spPr>
        <a:xfrm>
          <a:off x="14540443" y="7598833"/>
          <a:ext cx="64558" cy="476251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19</xdr:col>
      <xdr:colOff>529166</xdr:colOff>
      <xdr:row>42</xdr:row>
      <xdr:rowOff>137582</xdr:rowOff>
    </xdr:from>
    <xdr:to>
      <xdr:col>19</xdr:col>
      <xdr:colOff>613833</xdr:colOff>
      <xdr:row>45</xdr:row>
      <xdr:rowOff>88899</xdr:rowOff>
    </xdr:to>
    <xdr:sp macro="" textlink="">
      <xdr:nvSpPr>
        <xdr:cNvPr id="17" name="Høgre hakeparentes 16">
          <a:extLst>
            <a:ext uri="{FF2B5EF4-FFF2-40B4-BE49-F238E27FC236}">
              <a16:creationId xmlns:a16="http://schemas.microsoft.com/office/drawing/2014/main" id="{5F82567B-C00E-48B3-81DE-90B53E8E871F}"/>
            </a:ext>
          </a:extLst>
        </xdr:cNvPr>
        <xdr:cNvSpPr/>
      </xdr:nvSpPr>
      <xdr:spPr>
        <a:xfrm>
          <a:off x="16035866" y="7567082"/>
          <a:ext cx="84667" cy="52281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52234-469E-4665-B142-9A16B2C2D119}">
  <dimension ref="A1:W44"/>
  <sheetViews>
    <sheetView tabSelected="1" zoomScale="90" zoomScaleNormal="90" workbookViewId="0">
      <selection activeCell="G12" sqref="G12:H12"/>
    </sheetView>
  </sheetViews>
  <sheetFormatPr defaultColWidth="11.42578125" defaultRowHeight="15" x14ac:dyDescent="0.25"/>
  <cols>
    <col min="1" max="1" width="21.7109375" customWidth="1"/>
    <col min="2" max="2" width="15.7109375" customWidth="1"/>
    <col min="3" max="3" width="13.7109375" customWidth="1"/>
    <col min="4" max="4" width="2.7109375" customWidth="1"/>
    <col min="5" max="5" width="13.7109375" customWidth="1"/>
    <col min="6" max="6" width="2.7109375" customWidth="1"/>
    <col min="7" max="7" width="13.7109375" customWidth="1"/>
    <col min="8" max="8" width="2.7109375" customWidth="1"/>
    <col min="9" max="9" width="15.7109375" customWidth="1"/>
    <col min="11" max="11" width="90.5703125" customWidth="1"/>
    <col min="12" max="12" width="0" hidden="1" customWidth="1"/>
    <col min="13" max="13" width="2.7109375" hidden="1" customWidth="1"/>
    <col min="14" max="14" width="0" hidden="1" customWidth="1"/>
    <col min="15" max="15" width="2.5703125" customWidth="1"/>
    <col min="17" max="17" width="4.140625" customWidth="1"/>
    <col min="18" max="18" width="14.5703125" bestFit="1" customWidth="1"/>
    <col min="19" max="19" width="15.28515625" customWidth="1"/>
    <col min="20" max="23" width="15.7109375" customWidth="1"/>
  </cols>
  <sheetData>
    <row r="1" spans="1:23" x14ac:dyDescent="0.25">
      <c r="L1" s="27">
        <v>42735</v>
      </c>
      <c r="N1" t="s">
        <v>28</v>
      </c>
    </row>
    <row r="2" spans="1:23" ht="15.75" x14ac:dyDescent="0.25">
      <c r="A2" s="11" t="s">
        <v>26</v>
      </c>
      <c r="L2" s="27">
        <v>43040</v>
      </c>
      <c r="N2" t="s">
        <v>29</v>
      </c>
    </row>
    <row r="3" spans="1:23" x14ac:dyDescent="0.25">
      <c r="L3" s="27">
        <v>43070</v>
      </c>
      <c r="N3" t="s">
        <v>21</v>
      </c>
    </row>
    <row r="4" spans="1:23" x14ac:dyDescent="0.25">
      <c r="L4" s="27">
        <v>43101</v>
      </c>
      <c r="N4" t="s">
        <v>30</v>
      </c>
    </row>
    <row r="5" spans="1:23" ht="45.75" customHeight="1" x14ac:dyDescent="0.25">
      <c r="A5" s="8" t="s">
        <v>22</v>
      </c>
      <c r="B5" s="8" t="s">
        <v>0</v>
      </c>
      <c r="C5" s="48" t="s">
        <v>1</v>
      </c>
      <c r="D5" s="48"/>
      <c r="E5" s="48" t="s">
        <v>2</v>
      </c>
      <c r="F5" s="48"/>
      <c r="G5" s="49" t="s">
        <v>20</v>
      </c>
      <c r="H5" s="49"/>
      <c r="L5" s="27">
        <v>43132</v>
      </c>
      <c r="S5" s="29" t="s">
        <v>31</v>
      </c>
      <c r="T5" s="30">
        <v>44501</v>
      </c>
      <c r="U5" s="30">
        <v>44531</v>
      </c>
      <c r="V5" s="30">
        <v>44562</v>
      </c>
      <c r="W5" s="30">
        <v>44593</v>
      </c>
    </row>
    <row r="6" spans="1:23" ht="15" customHeight="1" x14ac:dyDescent="0.25">
      <c r="A6" s="19" t="s">
        <v>24</v>
      </c>
      <c r="B6" s="7"/>
      <c r="C6" s="50"/>
      <c r="D6" s="50"/>
      <c r="E6" s="50"/>
      <c r="F6" s="50"/>
      <c r="G6" s="50"/>
      <c r="H6" s="50"/>
      <c r="K6" s="12"/>
      <c r="L6" s="27">
        <v>43405</v>
      </c>
      <c r="S6" s="28">
        <v>42736</v>
      </c>
      <c r="T6" s="31">
        <v>3</v>
      </c>
      <c r="U6" s="31">
        <v>3</v>
      </c>
      <c r="V6" s="32">
        <v>2</v>
      </c>
      <c r="W6" s="32">
        <v>2</v>
      </c>
    </row>
    <row r="7" spans="1:23" x14ac:dyDescent="0.25">
      <c r="A7" s="8" t="s">
        <v>3</v>
      </c>
      <c r="B7" s="9">
        <f>SUM(B6)</f>
        <v>0</v>
      </c>
      <c r="C7" s="51">
        <f>SUM(C6)</f>
        <v>0</v>
      </c>
      <c r="D7" s="51"/>
      <c r="E7" s="51">
        <f>SUM(E6)</f>
        <v>0</v>
      </c>
      <c r="F7" s="51"/>
      <c r="G7" s="51">
        <f>SUM(G6)</f>
        <v>0</v>
      </c>
      <c r="H7" s="51"/>
      <c r="K7" s="12"/>
      <c r="L7" s="27">
        <v>43435</v>
      </c>
      <c r="S7" s="28">
        <v>42767</v>
      </c>
      <c r="T7" s="31">
        <v>3</v>
      </c>
      <c r="U7" s="31">
        <v>3</v>
      </c>
      <c r="V7" s="32">
        <v>2</v>
      </c>
      <c r="W7" s="32">
        <v>2</v>
      </c>
    </row>
    <row r="8" spans="1:23" x14ac:dyDescent="0.25">
      <c r="A8" s="20"/>
      <c r="B8" s="21"/>
      <c r="C8" s="39"/>
      <c r="D8" s="39"/>
      <c r="E8" s="39"/>
      <c r="F8" s="39"/>
      <c r="G8" s="39"/>
      <c r="H8" s="39"/>
      <c r="K8" s="12"/>
      <c r="L8" s="27">
        <v>43466</v>
      </c>
      <c r="S8" s="28">
        <v>42795</v>
      </c>
      <c r="T8" s="31">
        <v>3</v>
      </c>
      <c r="U8" s="31">
        <v>3</v>
      </c>
      <c r="V8" s="32">
        <v>2</v>
      </c>
      <c r="W8" s="32">
        <v>2</v>
      </c>
    </row>
    <row r="9" spans="1:23" x14ac:dyDescent="0.25">
      <c r="A9" s="25" t="s">
        <v>25</v>
      </c>
      <c r="B9" s="21"/>
      <c r="C9" s="23"/>
      <c r="D9" s="23"/>
      <c r="E9" s="23"/>
      <c r="F9" s="23"/>
      <c r="G9" s="23"/>
      <c r="H9" s="23"/>
      <c r="K9" s="38" t="s">
        <v>13</v>
      </c>
      <c r="S9" s="28">
        <v>42826</v>
      </c>
      <c r="T9" s="31">
        <v>3</v>
      </c>
      <c r="U9" s="31">
        <v>3</v>
      </c>
      <c r="V9" s="32">
        <v>2</v>
      </c>
      <c r="W9" s="32">
        <v>2</v>
      </c>
    </row>
    <row r="10" spans="1:23" x14ac:dyDescent="0.25">
      <c r="A10" s="24" t="s">
        <v>23</v>
      </c>
      <c r="B10" s="21"/>
      <c r="C10" s="23"/>
      <c r="D10" s="23"/>
      <c r="E10" s="23"/>
      <c r="F10" s="23"/>
      <c r="G10" s="23"/>
      <c r="H10" s="23"/>
      <c r="K10" s="38"/>
      <c r="S10" s="28">
        <v>42856</v>
      </c>
      <c r="T10" s="31">
        <v>3</v>
      </c>
      <c r="U10" s="31">
        <v>3</v>
      </c>
      <c r="V10" s="32">
        <v>2</v>
      </c>
      <c r="W10" s="32">
        <v>2</v>
      </c>
    </row>
    <row r="11" spans="1:23" x14ac:dyDescent="0.25">
      <c r="A11" s="22"/>
      <c r="B11" s="21"/>
      <c r="C11" s="39"/>
      <c r="D11" s="39"/>
      <c r="E11" s="39"/>
      <c r="F11" s="39"/>
      <c r="G11" s="39"/>
      <c r="H11" s="39"/>
      <c r="K11" s="38"/>
      <c r="S11" s="28">
        <v>42887</v>
      </c>
      <c r="T11" s="31">
        <v>3</v>
      </c>
      <c r="U11" s="31">
        <v>3</v>
      </c>
      <c r="V11" s="32">
        <v>2</v>
      </c>
      <c r="W11" s="32">
        <v>2</v>
      </c>
    </row>
    <row r="12" spans="1:23" x14ac:dyDescent="0.25">
      <c r="A12" s="22"/>
      <c r="B12" s="21"/>
      <c r="C12" s="39"/>
      <c r="D12" s="39"/>
      <c r="E12" s="39"/>
      <c r="F12" s="39"/>
      <c r="G12" s="39"/>
      <c r="H12" s="39"/>
      <c r="K12" s="38"/>
      <c r="S12" s="28">
        <v>42917</v>
      </c>
      <c r="T12" s="31">
        <v>3</v>
      </c>
      <c r="U12" s="31">
        <v>3</v>
      </c>
      <c r="V12" s="32">
        <v>2</v>
      </c>
      <c r="W12" s="32">
        <v>2</v>
      </c>
    </row>
    <row r="13" spans="1:23" x14ac:dyDescent="0.25">
      <c r="A13" s="22"/>
      <c r="B13" s="21"/>
      <c r="C13" s="39"/>
      <c r="D13" s="39"/>
      <c r="E13" s="39"/>
      <c r="F13" s="39"/>
      <c r="G13" s="39"/>
      <c r="H13" s="39"/>
      <c r="K13" s="38"/>
      <c r="S13" s="28">
        <v>42948</v>
      </c>
      <c r="T13" s="31">
        <v>3</v>
      </c>
      <c r="U13" s="31">
        <v>3</v>
      </c>
      <c r="V13" s="32">
        <v>2</v>
      </c>
      <c r="W13" s="32">
        <v>2</v>
      </c>
    </row>
    <row r="14" spans="1:23" x14ac:dyDescent="0.25">
      <c r="A14" s="22"/>
      <c r="B14" s="21"/>
      <c r="C14" s="39"/>
      <c r="D14" s="39"/>
      <c r="E14" s="39"/>
      <c r="F14" s="39"/>
      <c r="G14" s="39"/>
      <c r="H14" s="39"/>
      <c r="K14" s="38"/>
      <c r="S14" s="28">
        <v>42979</v>
      </c>
      <c r="T14" s="31">
        <v>3</v>
      </c>
      <c r="U14" s="31">
        <v>3</v>
      </c>
      <c r="V14" s="32">
        <v>2</v>
      </c>
      <c r="W14" s="32">
        <v>2</v>
      </c>
    </row>
    <row r="15" spans="1:23" x14ac:dyDescent="0.25">
      <c r="A15" s="57" t="s">
        <v>35</v>
      </c>
      <c r="B15" s="57"/>
      <c r="C15" s="57"/>
      <c r="D15" s="57"/>
      <c r="E15" s="57"/>
      <c r="F15" s="57"/>
      <c r="G15" s="39"/>
      <c r="H15" s="39"/>
      <c r="K15" s="38"/>
      <c r="S15" s="28">
        <v>43009</v>
      </c>
      <c r="T15" s="31">
        <v>3</v>
      </c>
      <c r="U15" s="31">
        <v>3</v>
      </c>
      <c r="V15" s="32">
        <v>2</v>
      </c>
      <c r="W15" s="32">
        <v>2</v>
      </c>
    </row>
    <row r="16" spans="1:23" ht="15.75" thickBot="1" x14ac:dyDescent="0.3">
      <c r="B16" s="21"/>
      <c r="C16" s="39"/>
      <c r="D16" s="39"/>
      <c r="E16" s="39"/>
      <c r="F16" s="39"/>
      <c r="G16" s="39"/>
      <c r="H16" s="39"/>
      <c r="K16" s="38"/>
      <c r="S16" s="28">
        <v>43040</v>
      </c>
      <c r="T16" s="32">
        <v>2</v>
      </c>
      <c r="U16" s="31">
        <v>3</v>
      </c>
      <c r="V16" s="32">
        <v>2</v>
      </c>
      <c r="W16" s="32">
        <v>2</v>
      </c>
    </row>
    <row r="17" spans="1:23" ht="15" customHeight="1" thickBot="1" x14ac:dyDescent="0.3">
      <c r="A17" s="34" t="s">
        <v>27</v>
      </c>
      <c r="B17" s="42"/>
      <c r="C17" s="43"/>
      <c r="D17" s="44"/>
      <c r="E17" s="39"/>
      <c r="F17" s="39"/>
      <c r="G17" s="39"/>
      <c r="H17" s="39"/>
      <c r="K17" s="38"/>
      <c r="S17" s="28">
        <v>43070</v>
      </c>
      <c r="T17" s="32">
        <v>2</v>
      </c>
      <c r="U17" s="32">
        <v>2</v>
      </c>
      <c r="V17" s="32">
        <v>2</v>
      </c>
      <c r="W17" s="32">
        <v>2</v>
      </c>
    </row>
    <row r="18" spans="1:23" ht="15.75" thickBot="1" x14ac:dyDescent="0.3">
      <c r="A18" s="35" t="s">
        <v>33</v>
      </c>
      <c r="B18" s="45" t="s">
        <v>28</v>
      </c>
      <c r="C18" s="46"/>
      <c r="D18" s="47"/>
      <c r="K18" s="38"/>
      <c r="S18" s="28">
        <v>43101</v>
      </c>
      <c r="T18" s="32">
        <v>2</v>
      </c>
      <c r="U18" s="32">
        <v>2</v>
      </c>
      <c r="V18" s="33">
        <v>1</v>
      </c>
      <c r="W18" s="32">
        <v>2</v>
      </c>
    </row>
    <row r="19" spans="1:23" x14ac:dyDescent="0.25">
      <c r="K19" s="12"/>
      <c r="L19" s="10"/>
      <c r="M19" s="10"/>
      <c r="N19" s="10"/>
      <c r="S19" s="28">
        <v>43132</v>
      </c>
      <c r="T19" s="32">
        <v>2</v>
      </c>
      <c r="U19" s="32">
        <v>2</v>
      </c>
      <c r="V19" s="33">
        <v>1</v>
      </c>
      <c r="W19" s="33">
        <v>1</v>
      </c>
    </row>
    <row r="20" spans="1:23" ht="15" customHeight="1" x14ac:dyDescent="0.25">
      <c r="K20" s="38" t="s">
        <v>32</v>
      </c>
      <c r="S20" s="28">
        <v>43160</v>
      </c>
      <c r="T20" s="32">
        <v>2</v>
      </c>
      <c r="U20" s="32">
        <v>2</v>
      </c>
      <c r="V20" s="33">
        <v>1</v>
      </c>
      <c r="W20" s="33">
        <v>1</v>
      </c>
    </row>
    <row r="21" spans="1:23" x14ac:dyDescent="0.25">
      <c r="A21" s="10" t="s">
        <v>4</v>
      </c>
      <c r="K21" s="38"/>
      <c r="S21" s="28">
        <v>43191</v>
      </c>
      <c r="T21" s="32">
        <v>2</v>
      </c>
      <c r="U21" s="32">
        <v>2</v>
      </c>
      <c r="V21" s="33">
        <v>1</v>
      </c>
      <c r="W21" s="33">
        <v>1</v>
      </c>
    </row>
    <row r="22" spans="1:23" x14ac:dyDescent="0.25">
      <c r="K22" s="38"/>
      <c r="S22" s="28">
        <v>43221</v>
      </c>
      <c r="T22" s="32">
        <v>2</v>
      </c>
      <c r="U22" s="32">
        <v>2</v>
      </c>
      <c r="V22" s="33">
        <v>1</v>
      </c>
      <c r="W22" s="33">
        <v>1</v>
      </c>
    </row>
    <row r="23" spans="1:23" x14ac:dyDescent="0.25">
      <c r="A23" t="s">
        <v>5</v>
      </c>
      <c r="C23" s="4">
        <f>B7+C7+E7</f>
        <v>0</v>
      </c>
      <c r="D23" s="1" t="s">
        <v>6</v>
      </c>
      <c r="E23" s="3">
        <f>IF(C24=0,0,C23/C24)</f>
        <v>0</v>
      </c>
      <c r="F23" s="3"/>
      <c r="G23" s="3"/>
      <c r="H23" s="3"/>
      <c r="K23" s="38"/>
      <c r="S23" s="28">
        <v>43252</v>
      </c>
      <c r="T23" s="32">
        <v>2</v>
      </c>
      <c r="U23" s="32">
        <v>2</v>
      </c>
      <c r="V23" s="33">
        <v>1</v>
      </c>
      <c r="W23" s="33">
        <v>1</v>
      </c>
    </row>
    <row r="24" spans="1:23" x14ac:dyDescent="0.25">
      <c r="C24" s="37">
        <f>IF(B17="",0,
IF(B18=N1,IF(AND(B17&gt;L1,B17&lt;L2),3,IF(AND(B17&gt;=L2,B17&lt;L6),2,IF(AND(B17&gt;=L6,B17&lt;L8),1,"test"))),
IF(B18=N2,IF(AND(B17&gt;L1,B17&lt;L3),3,IF(AND(B17&gt;=L3,B17&lt;L7),2,IF(AND(B17&gt;=L7,B17&lt;L8),1,"test2"))),
IF(B18=N3,IF(AND(B17&gt;L1,B17&lt;L4),2,IF(AND(B17&gt;=L4,B17&lt;L8),1,"test3")),
IF(B18=N4,IF(AND(B17&gt;L1,B17&lt;L5),2,IF(AND(B17&gt;=L5,B17&lt;L8),1,"test4")))))))</f>
        <v>0</v>
      </c>
      <c r="D24" s="2"/>
      <c r="K24" s="38"/>
      <c r="S24" s="28">
        <v>43282</v>
      </c>
      <c r="T24" s="32">
        <v>2</v>
      </c>
      <c r="U24" s="32">
        <v>2</v>
      </c>
      <c r="V24" s="33">
        <v>1</v>
      </c>
      <c r="W24" s="33">
        <v>1</v>
      </c>
    </row>
    <row r="25" spans="1:23" x14ac:dyDescent="0.25">
      <c r="K25" s="38"/>
      <c r="S25" s="28">
        <v>43313</v>
      </c>
      <c r="T25" s="32">
        <v>2</v>
      </c>
      <c r="U25" s="32">
        <v>2</v>
      </c>
      <c r="V25" s="33">
        <v>1</v>
      </c>
      <c r="W25" s="33">
        <v>1</v>
      </c>
    </row>
    <row r="26" spans="1:23" x14ac:dyDescent="0.25">
      <c r="A26" s="10" t="s">
        <v>7</v>
      </c>
      <c r="K26" s="12"/>
      <c r="S26" s="28">
        <v>43344</v>
      </c>
      <c r="T26" s="32">
        <v>2</v>
      </c>
      <c r="U26" s="32">
        <v>2</v>
      </c>
      <c r="V26" s="33">
        <v>1</v>
      </c>
      <c r="W26" s="33">
        <v>1</v>
      </c>
    </row>
    <row r="27" spans="1:23" x14ac:dyDescent="0.25">
      <c r="K27" s="12"/>
      <c r="S27" s="28">
        <v>43374</v>
      </c>
      <c r="T27" s="32">
        <v>2</v>
      </c>
      <c r="U27" s="32">
        <v>2</v>
      </c>
      <c r="V27" s="33">
        <v>1</v>
      </c>
      <c r="W27" s="33">
        <v>1</v>
      </c>
    </row>
    <row r="28" spans="1:23" x14ac:dyDescent="0.25">
      <c r="A28" t="s">
        <v>8</v>
      </c>
      <c r="C28" s="5">
        <v>1</v>
      </c>
      <c r="D28" s="5" t="s">
        <v>9</v>
      </c>
      <c r="E28" s="4">
        <f>G7</f>
        <v>0</v>
      </c>
      <c r="F28" s="40" t="s">
        <v>10</v>
      </c>
      <c r="G28" s="41">
        <v>1</v>
      </c>
      <c r="H28" s="5" t="s">
        <v>6</v>
      </c>
      <c r="I28" s="6" t="str">
        <f>IF(E23=0,"",C28-((E28/E29)*G28))</f>
        <v/>
      </c>
      <c r="S28" s="28">
        <v>43405</v>
      </c>
      <c r="T28" s="33">
        <v>1</v>
      </c>
      <c r="U28" s="32">
        <v>2</v>
      </c>
      <c r="V28" s="33">
        <v>1</v>
      </c>
      <c r="W28" s="33">
        <v>1</v>
      </c>
    </row>
    <row r="29" spans="1:23" x14ac:dyDescent="0.25">
      <c r="E29" s="1">
        <f>E23</f>
        <v>0</v>
      </c>
      <c r="F29" s="40"/>
      <c r="G29" s="41"/>
      <c r="K29" s="12"/>
      <c r="S29" s="28">
        <v>43435</v>
      </c>
      <c r="T29" s="33">
        <v>1</v>
      </c>
      <c r="U29" s="33">
        <v>1</v>
      </c>
      <c r="V29" s="33">
        <v>1</v>
      </c>
      <c r="W29" s="33">
        <v>1</v>
      </c>
    </row>
    <row r="30" spans="1:23" x14ac:dyDescent="0.25">
      <c r="K30" s="12"/>
      <c r="L30" s="13"/>
      <c r="M30" s="13"/>
      <c r="N30" s="13"/>
    </row>
    <row r="31" spans="1:23" x14ac:dyDescent="0.25">
      <c r="A31" s="10" t="s">
        <v>11</v>
      </c>
      <c r="K31" s="12"/>
      <c r="M31" s="13"/>
      <c r="N31" s="13"/>
    </row>
    <row r="32" spans="1:23" x14ac:dyDescent="0.25">
      <c r="A32" t="str">
        <f>IF(I28="","",IF(I28&gt;30%,"Dere har et omsetningsfall på over 30%, så dere kan søke på ordningen","Omsetningsfallet deres er mindre enn 30 %, noe som medfører at dere ikke kan søke på denne ordningen"))</f>
        <v/>
      </c>
      <c r="K32" s="12"/>
      <c r="L32" s="13"/>
      <c r="M32" s="13"/>
      <c r="N32" s="13"/>
    </row>
    <row r="33" spans="7:11" x14ac:dyDescent="0.25">
      <c r="K33" s="12"/>
    </row>
    <row r="34" spans="7:11" x14ac:dyDescent="0.25">
      <c r="K34" s="12"/>
    </row>
    <row r="35" spans="7:11" x14ac:dyDescent="0.25">
      <c r="G35" s="36"/>
      <c r="H35" s="36"/>
      <c r="I35" s="36"/>
      <c r="J35" s="36"/>
      <c r="K35" s="36"/>
    </row>
    <row r="36" spans="7:11" x14ac:dyDescent="0.25">
      <c r="K36" s="12"/>
    </row>
    <row r="37" spans="7:11" x14ac:dyDescent="0.25">
      <c r="K37" s="12"/>
    </row>
    <row r="38" spans="7:11" x14ac:dyDescent="0.25">
      <c r="K38" s="12"/>
    </row>
    <row r="39" spans="7:11" x14ac:dyDescent="0.25">
      <c r="K39" s="12"/>
    </row>
    <row r="40" spans="7:11" x14ac:dyDescent="0.25">
      <c r="K40" s="26"/>
    </row>
    <row r="41" spans="7:11" x14ac:dyDescent="0.25">
      <c r="K41" s="12"/>
    </row>
    <row r="42" spans="7:11" x14ac:dyDescent="0.25">
      <c r="K42" s="12"/>
    </row>
    <row r="43" spans="7:11" x14ac:dyDescent="0.25">
      <c r="K43" s="12"/>
    </row>
    <row r="44" spans="7:11" x14ac:dyDescent="0.25">
      <c r="K44" s="12"/>
    </row>
  </sheetData>
  <mergeCells count="37">
    <mergeCell ref="C7:D7"/>
    <mergeCell ref="E7:F7"/>
    <mergeCell ref="G7:H7"/>
    <mergeCell ref="C8:D8"/>
    <mergeCell ref="E8:F8"/>
    <mergeCell ref="G8:H8"/>
    <mergeCell ref="C5:D5"/>
    <mergeCell ref="E5:F5"/>
    <mergeCell ref="G5:H5"/>
    <mergeCell ref="C6:D6"/>
    <mergeCell ref="E6:F6"/>
    <mergeCell ref="G6:H6"/>
    <mergeCell ref="G15:H15"/>
    <mergeCell ref="G11:H11"/>
    <mergeCell ref="C12:D12"/>
    <mergeCell ref="E12:F12"/>
    <mergeCell ref="G12:H12"/>
    <mergeCell ref="C13:D13"/>
    <mergeCell ref="E13:F13"/>
    <mergeCell ref="G13:H13"/>
    <mergeCell ref="C11:D11"/>
    <mergeCell ref="E11:F11"/>
    <mergeCell ref="A15:F15"/>
    <mergeCell ref="K20:K25"/>
    <mergeCell ref="C16:D16"/>
    <mergeCell ref="E16:F16"/>
    <mergeCell ref="G16:H16"/>
    <mergeCell ref="F28:F29"/>
    <mergeCell ref="E17:F17"/>
    <mergeCell ref="G17:H17"/>
    <mergeCell ref="G28:G29"/>
    <mergeCell ref="K9:K18"/>
    <mergeCell ref="B17:D17"/>
    <mergeCell ref="B18:D18"/>
    <mergeCell ref="C14:D14"/>
    <mergeCell ref="E14:F14"/>
    <mergeCell ref="G14:H14"/>
  </mergeCells>
  <phoneticPr fontId="5" type="noConversion"/>
  <dataValidations count="1">
    <dataValidation type="list" allowBlank="1" showInputMessage="1" showErrorMessage="1" sqref="B18:D18" xr:uid="{4A75E0C2-519F-4BEB-BB1A-F4140663B928}">
      <formula1>$N$1:$N$4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FE536-9432-4226-BE90-2DA16E7F116E}">
  <dimension ref="A1:W45"/>
  <sheetViews>
    <sheetView zoomScale="90" zoomScaleNormal="90" workbookViewId="0">
      <selection activeCell="G14" sqref="G14:H14"/>
    </sheetView>
  </sheetViews>
  <sheetFormatPr defaultColWidth="11.42578125" defaultRowHeight="15" x14ac:dyDescent="0.25"/>
  <cols>
    <col min="1" max="1" width="21.7109375" customWidth="1"/>
    <col min="2" max="2" width="15.7109375" customWidth="1"/>
    <col min="3" max="3" width="13.7109375" customWidth="1"/>
    <col min="4" max="4" width="2.7109375" customWidth="1"/>
    <col min="5" max="5" width="13.7109375" customWidth="1"/>
    <col min="6" max="6" width="2.7109375" customWidth="1"/>
    <col min="7" max="7" width="13.7109375" customWidth="1"/>
    <col min="8" max="8" width="2.7109375" customWidth="1"/>
    <col min="9" max="9" width="15.7109375" customWidth="1"/>
    <col min="11" max="11" width="90.5703125" customWidth="1"/>
    <col min="12" max="12" width="0" hidden="1" customWidth="1"/>
    <col min="13" max="13" width="2.7109375" hidden="1" customWidth="1"/>
    <col min="14" max="14" width="0" hidden="1" customWidth="1"/>
    <col min="15" max="15" width="2.5703125" customWidth="1"/>
    <col min="17" max="17" width="4.140625" customWidth="1"/>
    <col min="18" max="18" width="14.5703125" bestFit="1" customWidth="1"/>
    <col min="19" max="19" width="15.28515625" customWidth="1"/>
    <col min="20" max="23" width="15.7109375" customWidth="1"/>
  </cols>
  <sheetData>
    <row r="1" spans="1:23" x14ac:dyDescent="0.25">
      <c r="L1" s="27">
        <v>42735</v>
      </c>
      <c r="N1" t="s">
        <v>28</v>
      </c>
    </row>
    <row r="2" spans="1:23" ht="15.75" x14ac:dyDescent="0.25">
      <c r="A2" s="11" t="s">
        <v>12</v>
      </c>
      <c r="L2" s="27">
        <v>43040</v>
      </c>
      <c r="N2" t="s">
        <v>29</v>
      </c>
    </row>
    <row r="3" spans="1:23" x14ac:dyDescent="0.25">
      <c r="L3" s="27">
        <v>43070</v>
      </c>
      <c r="N3" t="s">
        <v>21</v>
      </c>
    </row>
    <row r="4" spans="1:23" x14ac:dyDescent="0.25">
      <c r="L4" s="27">
        <v>43101</v>
      </c>
      <c r="N4" t="s">
        <v>30</v>
      </c>
    </row>
    <row r="5" spans="1:23" ht="45.75" customHeight="1" x14ac:dyDescent="0.25">
      <c r="A5" s="8" t="s">
        <v>22</v>
      </c>
      <c r="B5" s="8" t="s">
        <v>0</v>
      </c>
      <c r="C5" s="48" t="s">
        <v>1</v>
      </c>
      <c r="D5" s="48"/>
      <c r="E5" s="48" t="s">
        <v>2</v>
      </c>
      <c r="F5" s="48"/>
      <c r="G5" s="49" t="s">
        <v>20</v>
      </c>
      <c r="H5" s="49"/>
      <c r="L5" s="27">
        <v>43132</v>
      </c>
      <c r="S5" s="29" t="s">
        <v>31</v>
      </c>
      <c r="T5" s="30">
        <v>44501</v>
      </c>
      <c r="U5" s="30">
        <v>44531</v>
      </c>
      <c r="V5" s="30">
        <v>44562</v>
      </c>
      <c r="W5" s="30">
        <v>44593</v>
      </c>
    </row>
    <row r="6" spans="1:23" ht="15" customHeight="1" x14ac:dyDescent="0.25">
      <c r="A6" s="19" t="s">
        <v>21</v>
      </c>
      <c r="B6" s="7"/>
      <c r="C6" s="50"/>
      <c r="D6" s="50"/>
      <c r="E6" s="50">
        <v>400000</v>
      </c>
      <c r="F6" s="50"/>
      <c r="G6" s="50">
        <v>200000</v>
      </c>
      <c r="H6" s="50"/>
      <c r="K6" s="38" t="s">
        <v>13</v>
      </c>
      <c r="L6" s="27">
        <v>43405</v>
      </c>
      <c r="S6" s="28">
        <v>42736</v>
      </c>
      <c r="T6" s="31">
        <v>3</v>
      </c>
      <c r="U6" s="31">
        <v>3</v>
      </c>
      <c r="V6" s="32">
        <v>2</v>
      </c>
      <c r="W6" s="32">
        <v>2</v>
      </c>
    </row>
    <row r="7" spans="1:23" x14ac:dyDescent="0.25">
      <c r="A7" s="8" t="s">
        <v>3</v>
      </c>
      <c r="B7" s="9">
        <f>SUM(B6)</f>
        <v>0</v>
      </c>
      <c r="C7" s="51">
        <f>SUM(C6)</f>
        <v>0</v>
      </c>
      <c r="D7" s="51"/>
      <c r="E7" s="51">
        <f>SUM(E6)</f>
        <v>400000</v>
      </c>
      <c r="F7" s="51"/>
      <c r="G7" s="51">
        <f>SUM(G6)</f>
        <v>200000</v>
      </c>
      <c r="H7" s="51"/>
      <c r="K7" s="38"/>
      <c r="L7" s="27">
        <v>43435</v>
      </c>
      <c r="S7" s="28">
        <v>42767</v>
      </c>
      <c r="T7" s="31">
        <v>3</v>
      </c>
      <c r="U7" s="31">
        <v>3</v>
      </c>
      <c r="V7" s="32">
        <v>2</v>
      </c>
      <c r="W7" s="32">
        <v>2</v>
      </c>
    </row>
    <row r="8" spans="1:23" x14ac:dyDescent="0.25">
      <c r="A8" s="20"/>
      <c r="B8" s="21"/>
      <c r="C8" s="39"/>
      <c r="D8" s="39"/>
      <c r="E8" s="39"/>
      <c r="F8" s="39"/>
      <c r="G8" s="39"/>
      <c r="H8" s="39"/>
      <c r="K8" s="38"/>
      <c r="L8" s="27">
        <v>43466</v>
      </c>
      <c r="S8" s="28">
        <v>42795</v>
      </c>
      <c r="T8" s="31">
        <v>3</v>
      </c>
      <c r="U8" s="31">
        <v>3</v>
      </c>
      <c r="V8" s="32">
        <v>2</v>
      </c>
      <c r="W8" s="32">
        <v>2</v>
      </c>
    </row>
    <row r="9" spans="1:23" ht="15" customHeight="1" x14ac:dyDescent="0.25">
      <c r="A9" s="25" t="s">
        <v>25</v>
      </c>
      <c r="B9" s="21"/>
      <c r="C9" s="23"/>
      <c r="D9" s="23"/>
      <c r="E9" s="23"/>
      <c r="F9" s="23"/>
      <c r="G9" s="23"/>
      <c r="H9" s="23"/>
      <c r="K9" s="38"/>
      <c r="S9" s="28">
        <v>42826</v>
      </c>
      <c r="T9" s="31">
        <v>3</v>
      </c>
      <c r="U9" s="31">
        <v>3</v>
      </c>
      <c r="V9" s="32">
        <v>2</v>
      </c>
      <c r="W9" s="32">
        <v>2</v>
      </c>
    </row>
    <row r="10" spans="1:23" x14ac:dyDescent="0.25">
      <c r="A10" s="24" t="s">
        <v>23</v>
      </c>
      <c r="B10" s="21"/>
      <c r="C10" s="23"/>
      <c r="D10" s="23"/>
      <c r="E10" s="23"/>
      <c r="F10" s="23"/>
      <c r="G10" s="23"/>
      <c r="H10" s="23"/>
      <c r="K10" s="38"/>
      <c r="S10" s="28">
        <v>42856</v>
      </c>
      <c r="T10" s="31">
        <v>3</v>
      </c>
      <c r="U10" s="31">
        <v>3</v>
      </c>
      <c r="V10" s="32">
        <v>2</v>
      </c>
      <c r="W10" s="32">
        <v>2</v>
      </c>
    </row>
    <row r="11" spans="1:23" x14ac:dyDescent="0.25">
      <c r="A11" s="22"/>
      <c r="B11" s="21"/>
      <c r="C11" s="39"/>
      <c r="D11" s="39"/>
      <c r="E11" s="39"/>
      <c r="F11" s="39"/>
      <c r="G11" s="39"/>
      <c r="H11" s="39"/>
      <c r="K11" s="38"/>
      <c r="S11" s="28">
        <v>42887</v>
      </c>
      <c r="T11" s="31">
        <v>3</v>
      </c>
      <c r="U11" s="31">
        <v>3</v>
      </c>
      <c r="V11" s="32">
        <v>2</v>
      </c>
      <c r="W11" s="32">
        <v>2</v>
      </c>
    </row>
    <row r="12" spans="1:23" x14ac:dyDescent="0.25">
      <c r="A12" s="22"/>
      <c r="B12" s="21"/>
      <c r="C12" s="39"/>
      <c r="D12" s="39"/>
      <c r="E12" s="39"/>
      <c r="F12" s="39"/>
      <c r="G12" s="39"/>
      <c r="H12" s="39"/>
      <c r="K12" s="38"/>
      <c r="S12" s="28">
        <v>42917</v>
      </c>
      <c r="T12" s="31">
        <v>3</v>
      </c>
      <c r="U12" s="31">
        <v>3</v>
      </c>
      <c r="V12" s="32">
        <v>2</v>
      </c>
      <c r="W12" s="32">
        <v>2</v>
      </c>
    </row>
    <row r="13" spans="1:23" x14ac:dyDescent="0.25">
      <c r="A13" s="22"/>
      <c r="B13" s="21"/>
      <c r="C13" s="39"/>
      <c r="D13" s="39"/>
      <c r="E13" s="39"/>
      <c r="F13" s="39"/>
      <c r="G13" s="39"/>
      <c r="H13" s="39"/>
      <c r="K13" s="38"/>
      <c r="S13" s="28">
        <v>42948</v>
      </c>
      <c r="T13" s="31">
        <v>3</v>
      </c>
      <c r="U13" s="31">
        <v>3</v>
      </c>
      <c r="V13" s="32">
        <v>2</v>
      </c>
      <c r="W13" s="32">
        <v>2</v>
      </c>
    </row>
    <row r="14" spans="1:23" x14ac:dyDescent="0.25">
      <c r="A14" s="22"/>
      <c r="B14" s="21"/>
      <c r="C14" s="39"/>
      <c r="D14" s="39"/>
      <c r="E14" s="39"/>
      <c r="F14" s="39"/>
      <c r="G14" s="39"/>
      <c r="H14" s="39"/>
      <c r="K14" s="38"/>
      <c r="S14" s="28">
        <v>42979</v>
      </c>
      <c r="T14" s="31">
        <v>3</v>
      </c>
      <c r="U14" s="31">
        <v>3</v>
      </c>
      <c r="V14" s="32">
        <v>2</v>
      </c>
      <c r="W14" s="32">
        <v>2</v>
      </c>
    </row>
    <row r="15" spans="1:23" x14ac:dyDescent="0.25">
      <c r="A15" s="56" t="s">
        <v>34</v>
      </c>
      <c r="B15" s="21"/>
      <c r="C15" s="39"/>
      <c r="D15" s="39"/>
      <c r="E15" s="39"/>
      <c r="F15" s="39"/>
      <c r="G15" s="39"/>
      <c r="H15" s="39"/>
      <c r="K15" s="38"/>
      <c r="S15" s="28">
        <v>43009</v>
      </c>
      <c r="T15" s="31">
        <v>3</v>
      </c>
      <c r="U15" s="31">
        <v>3</v>
      </c>
      <c r="V15" s="32">
        <v>2</v>
      </c>
      <c r="W15" s="32">
        <v>2</v>
      </c>
    </row>
    <row r="16" spans="1:23" ht="15.75" thickBot="1" x14ac:dyDescent="0.3">
      <c r="A16" s="22"/>
      <c r="B16" s="21"/>
      <c r="C16" s="39"/>
      <c r="D16" s="39"/>
      <c r="E16" s="39"/>
      <c r="F16" s="39"/>
      <c r="G16" s="39"/>
      <c r="H16" s="39"/>
      <c r="S16" s="28">
        <v>43040</v>
      </c>
      <c r="T16" s="32">
        <v>2</v>
      </c>
      <c r="U16" s="31">
        <v>3</v>
      </c>
      <c r="V16" s="32">
        <v>2</v>
      </c>
      <c r="W16" s="32">
        <v>2</v>
      </c>
    </row>
    <row r="17" spans="1:23" ht="15" customHeight="1" thickBot="1" x14ac:dyDescent="0.3">
      <c r="A17" s="34" t="s">
        <v>27</v>
      </c>
      <c r="B17" s="42">
        <v>43174</v>
      </c>
      <c r="C17" s="43"/>
      <c r="D17" s="44"/>
      <c r="E17" s="39"/>
      <c r="F17" s="39"/>
      <c r="G17" s="39"/>
      <c r="H17" s="39"/>
      <c r="K17" s="38" t="s">
        <v>19</v>
      </c>
      <c r="S17" s="28">
        <v>43070</v>
      </c>
      <c r="T17" s="32">
        <v>2</v>
      </c>
      <c r="U17" s="32">
        <v>2</v>
      </c>
      <c r="V17" s="32">
        <v>2</v>
      </c>
      <c r="W17" s="32">
        <v>2</v>
      </c>
    </row>
    <row r="18" spans="1:23" ht="15.75" thickBot="1" x14ac:dyDescent="0.3">
      <c r="A18" s="35" t="s">
        <v>33</v>
      </c>
      <c r="B18" s="45" t="s">
        <v>21</v>
      </c>
      <c r="C18" s="46"/>
      <c r="D18" s="47"/>
      <c r="K18" s="38"/>
      <c r="S18" s="28">
        <v>43101</v>
      </c>
      <c r="T18" s="32">
        <v>2</v>
      </c>
      <c r="U18" s="32">
        <v>2</v>
      </c>
      <c r="V18" s="33">
        <v>1</v>
      </c>
      <c r="W18" s="32">
        <v>2</v>
      </c>
    </row>
    <row r="19" spans="1:23" x14ac:dyDescent="0.25">
      <c r="K19" s="38"/>
      <c r="L19" s="10"/>
      <c r="M19" s="10"/>
      <c r="N19" s="10"/>
      <c r="S19" s="28">
        <v>43132</v>
      </c>
      <c r="T19" s="32">
        <v>2</v>
      </c>
      <c r="U19" s="32">
        <v>2</v>
      </c>
      <c r="V19" s="33">
        <v>1</v>
      </c>
      <c r="W19" s="33">
        <v>1</v>
      </c>
    </row>
    <row r="20" spans="1:23" ht="15" customHeight="1" x14ac:dyDescent="0.25">
      <c r="K20" s="38"/>
      <c r="S20" s="28">
        <v>43160</v>
      </c>
      <c r="T20" s="32">
        <v>2</v>
      </c>
      <c r="U20" s="32">
        <v>2</v>
      </c>
      <c r="V20" s="33">
        <v>1</v>
      </c>
      <c r="W20" s="33">
        <v>1</v>
      </c>
    </row>
    <row r="21" spans="1:23" x14ac:dyDescent="0.25">
      <c r="A21" s="10" t="s">
        <v>4</v>
      </c>
      <c r="K21" s="38"/>
      <c r="S21" s="28">
        <v>43191</v>
      </c>
      <c r="T21" s="32">
        <v>2</v>
      </c>
      <c r="U21" s="32">
        <v>2</v>
      </c>
      <c r="V21" s="33">
        <v>1</v>
      </c>
      <c r="W21" s="33">
        <v>1</v>
      </c>
    </row>
    <row r="22" spans="1:23" x14ac:dyDescent="0.25">
      <c r="K22" s="38"/>
      <c r="S22" s="28">
        <v>43221</v>
      </c>
      <c r="T22" s="32">
        <v>2</v>
      </c>
      <c r="U22" s="32">
        <v>2</v>
      </c>
      <c r="V22" s="33">
        <v>1</v>
      </c>
      <c r="W22" s="33">
        <v>1</v>
      </c>
    </row>
    <row r="23" spans="1:23" x14ac:dyDescent="0.25">
      <c r="A23" t="s">
        <v>5</v>
      </c>
      <c r="C23" s="4">
        <f>B7+C7+E7</f>
        <v>400000</v>
      </c>
      <c r="D23" s="1" t="s">
        <v>6</v>
      </c>
      <c r="E23" s="3">
        <f>IF(C24=0,0,C23/C24)</f>
        <v>400000</v>
      </c>
      <c r="F23" s="3"/>
      <c r="G23" s="3"/>
      <c r="H23" s="3"/>
      <c r="K23" s="38"/>
      <c r="S23" s="28">
        <v>43252</v>
      </c>
      <c r="T23" s="32">
        <v>2</v>
      </c>
      <c r="U23" s="32">
        <v>2</v>
      </c>
      <c r="V23" s="33">
        <v>1</v>
      </c>
      <c r="W23" s="33">
        <v>1</v>
      </c>
    </row>
    <row r="24" spans="1:23" x14ac:dyDescent="0.25">
      <c r="C24" s="37">
        <f>IF(B17="",0,
IF(B18=N1,IF(AND(B17&gt;L1,B17&lt;L2),3,IF(AND(B17&gt;=L2,B17&lt;L6),2,IF(AND(B17&gt;=L6,B17&lt;L8),1,"test"))),
IF(B18=N2,IF(AND(B17&gt;L1,B17&lt;L3),3,IF(AND(B17&gt;=L3,B17&lt;L7),2,IF(AND(B17&gt;=L7,B17&lt;L8),1,"test2"))),
IF(B18=N3,IF(AND(B17&gt;L1,B17&lt;L4),2,IF(AND(B17&gt;=L4,B17&lt;L8),1,"test3")),
IF(B18=N4,IF(AND(B17&gt;L1,B17&lt;L5),2,IF(AND(B17&gt;=L5,B17&lt;L8),1,"test4")))))))</f>
        <v>1</v>
      </c>
      <c r="D24" s="2"/>
      <c r="K24" s="38"/>
      <c r="S24" s="28">
        <v>43282</v>
      </c>
      <c r="T24" s="32">
        <v>2</v>
      </c>
      <c r="U24" s="32">
        <v>2</v>
      </c>
      <c r="V24" s="33">
        <v>1</v>
      </c>
      <c r="W24" s="33">
        <v>1</v>
      </c>
    </row>
    <row r="25" spans="1:23" x14ac:dyDescent="0.25">
      <c r="K25" s="38"/>
      <c r="S25" s="28">
        <v>43313</v>
      </c>
      <c r="T25" s="32">
        <v>2</v>
      </c>
      <c r="U25" s="32">
        <v>2</v>
      </c>
      <c r="V25" s="33">
        <v>1</v>
      </c>
      <c r="W25" s="33">
        <v>1</v>
      </c>
    </row>
    <row r="26" spans="1:23" x14ac:dyDescent="0.25">
      <c r="A26" s="10" t="s">
        <v>7</v>
      </c>
      <c r="K26" s="38"/>
      <c r="S26" s="28">
        <v>43344</v>
      </c>
      <c r="T26" s="32">
        <v>2</v>
      </c>
      <c r="U26" s="32">
        <v>2</v>
      </c>
      <c r="V26" s="33">
        <v>1</v>
      </c>
      <c r="W26" s="33">
        <v>1</v>
      </c>
    </row>
    <row r="27" spans="1:23" x14ac:dyDescent="0.25">
      <c r="K27" s="12"/>
      <c r="S27" s="28">
        <v>43374</v>
      </c>
      <c r="T27" s="32">
        <v>2</v>
      </c>
      <c r="U27" s="32">
        <v>2</v>
      </c>
      <c r="V27" s="33">
        <v>1</v>
      </c>
      <c r="W27" s="33">
        <v>1</v>
      </c>
    </row>
    <row r="28" spans="1:23" x14ac:dyDescent="0.25">
      <c r="A28" t="s">
        <v>8</v>
      </c>
      <c r="C28" s="5">
        <v>1</v>
      </c>
      <c r="D28" s="5" t="s">
        <v>9</v>
      </c>
      <c r="E28" s="4">
        <f>G7</f>
        <v>200000</v>
      </c>
      <c r="F28" s="40" t="s">
        <v>10</v>
      </c>
      <c r="G28" s="41">
        <v>1</v>
      </c>
      <c r="H28" s="5" t="s">
        <v>6</v>
      </c>
      <c r="I28" s="6">
        <f>IF(E23=0,"",C28-((E28/E29)*G28))</f>
        <v>0.5</v>
      </c>
      <c r="K28" s="12"/>
      <c r="S28" s="28">
        <v>43405</v>
      </c>
      <c r="T28" s="33">
        <v>1</v>
      </c>
      <c r="U28" s="32">
        <v>2</v>
      </c>
      <c r="V28" s="33">
        <v>1</v>
      </c>
      <c r="W28" s="33">
        <v>1</v>
      </c>
    </row>
    <row r="29" spans="1:23" x14ac:dyDescent="0.25">
      <c r="E29" s="1">
        <f>E23</f>
        <v>400000</v>
      </c>
      <c r="F29" s="40"/>
      <c r="G29" s="41"/>
      <c r="K29" s="12"/>
      <c r="S29" s="28">
        <v>43435</v>
      </c>
      <c r="T29" s="33">
        <v>1</v>
      </c>
      <c r="U29" s="33">
        <v>1</v>
      </c>
      <c r="V29" s="33">
        <v>1</v>
      </c>
      <c r="W29" s="33">
        <v>1</v>
      </c>
    </row>
    <row r="30" spans="1:23" x14ac:dyDescent="0.25">
      <c r="L30" s="13"/>
      <c r="M30" s="13"/>
      <c r="N30" s="13"/>
    </row>
    <row r="31" spans="1:23" x14ac:dyDescent="0.25">
      <c r="A31" s="10" t="s">
        <v>11</v>
      </c>
      <c r="M31" s="13"/>
      <c r="N31" s="13"/>
    </row>
    <row r="32" spans="1:23" x14ac:dyDescent="0.25">
      <c r="A32" t="str">
        <f>IF(I28="","",IF(I28&gt;30%,"Dere har et omsetningsfall på over 30%, så dere kan søke på ordningen","Omsetningsfallet deres er mindre enn 30 %, noe som medfører at dere ikke kan søke på denne ordningen"))</f>
        <v>Dere har et omsetningsfall på over 30%, så dere kan søke på ordningen</v>
      </c>
      <c r="L32" s="13"/>
      <c r="M32" s="13"/>
      <c r="N32" s="13"/>
    </row>
    <row r="35" spans="7:22" x14ac:dyDescent="0.25">
      <c r="G35" s="36"/>
      <c r="H35" s="36"/>
      <c r="I35" s="36"/>
      <c r="J35" s="36"/>
      <c r="K35" t="s">
        <v>15</v>
      </c>
      <c r="P35" s="13">
        <v>400000</v>
      </c>
      <c r="Q35" s="13"/>
      <c r="R35" s="13"/>
    </row>
    <row r="36" spans="7:22" x14ac:dyDescent="0.25">
      <c r="K36" t="s">
        <v>14</v>
      </c>
      <c r="P36">
        <v>1</v>
      </c>
      <c r="Q36" s="13"/>
      <c r="R36" s="13"/>
    </row>
    <row r="37" spans="7:22" x14ac:dyDescent="0.25">
      <c r="K37" t="s">
        <v>16</v>
      </c>
      <c r="P37" s="13">
        <v>200000</v>
      </c>
      <c r="Q37" s="13"/>
      <c r="R37" s="13"/>
    </row>
    <row r="39" spans="7:22" x14ac:dyDescent="0.25">
      <c r="P39" s="13"/>
      <c r="Q39" s="13"/>
      <c r="R39" s="13"/>
    </row>
    <row r="41" spans="7:22" x14ac:dyDescent="0.25">
      <c r="K41" s="54" t="s">
        <v>17</v>
      </c>
      <c r="P41" s="14">
        <v>400000</v>
      </c>
      <c r="Q41" s="53" t="s">
        <v>6</v>
      </c>
      <c r="R41" s="53">
        <v>400000</v>
      </c>
      <c r="S41" s="15"/>
      <c r="T41" s="17"/>
      <c r="U41" s="18"/>
      <c r="V41" s="18"/>
    </row>
    <row r="42" spans="7:22" x14ac:dyDescent="0.25">
      <c r="K42" s="54"/>
      <c r="P42" s="15">
        <v>1</v>
      </c>
      <c r="Q42" s="53"/>
      <c r="R42" s="53"/>
      <c r="S42" s="15"/>
      <c r="T42" s="15"/>
      <c r="U42" s="18"/>
      <c r="V42" s="18"/>
    </row>
    <row r="44" spans="7:22" x14ac:dyDescent="0.25">
      <c r="K44" s="55" t="s">
        <v>18</v>
      </c>
      <c r="P44" s="52">
        <v>1</v>
      </c>
      <c r="Q44" s="53" t="s">
        <v>9</v>
      </c>
      <c r="R44" s="14">
        <v>200000</v>
      </c>
      <c r="S44" s="53" t="s">
        <v>10</v>
      </c>
      <c r="T44" s="52">
        <v>1</v>
      </c>
      <c r="U44" s="53" t="s">
        <v>6</v>
      </c>
      <c r="V44" s="52">
        <v>0.5</v>
      </c>
    </row>
    <row r="45" spans="7:22" x14ac:dyDescent="0.25">
      <c r="K45" s="55"/>
      <c r="P45" s="52"/>
      <c r="Q45" s="53"/>
      <c r="R45" s="16">
        <v>400000</v>
      </c>
      <c r="S45" s="53"/>
      <c r="T45" s="52"/>
      <c r="U45" s="53"/>
      <c r="V45" s="52"/>
    </row>
  </sheetData>
  <mergeCells count="48">
    <mergeCell ref="U44:U45"/>
    <mergeCell ref="V44:V45"/>
    <mergeCell ref="K41:K42"/>
    <mergeCell ref="K44:K45"/>
    <mergeCell ref="R41:R42"/>
    <mergeCell ref="P44:P45"/>
    <mergeCell ref="Q44:Q45"/>
    <mergeCell ref="S44:S45"/>
    <mergeCell ref="T44:T45"/>
    <mergeCell ref="B17:D17"/>
    <mergeCell ref="B18:D18"/>
    <mergeCell ref="Q41:Q42"/>
    <mergeCell ref="G17:H17"/>
    <mergeCell ref="G28:G29"/>
    <mergeCell ref="C5:D5"/>
    <mergeCell ref="C6:D6"/>
    <mergeCell ref="C8:D8"/>
    <mergeCell ref="C7:D7"/>
    <mergeCell ref="E5:F5"/>
    <mergeCell ref="E6:F6"/>
    <mergeCell ref="G5:H5"/>
    <mergeCell ref="G6:H6"/>
    <mergeCell ref="G8:H8"/>
    <mergeCell ref="C15:D15"/>
    <mergeCell ref="C16:D16"/>
    <mergeCell ref="E11:F11"/>
    <mergeCell ref="E8:F8"/>
    <mergeCell ref="E17:F17"/>
    <mergeCell ref="C11:D11"/>
    <mergeCell ref="C12:D12"/>
    <mergeCell ref="C13:D13"/>
    <mergeCell ref="C14:D14"/>
    <mergeCell ref="E12:F12"/>
    <mergeCell ref="E13:F13"/>
    <mergeCell ref="E14:F14"/>
    <mergeCell ref="E15:F15"/>
    <mergeCell ref="E16:F16"/>
    <mergeCell ref="G12:H12"/>
    <mergeCell ref="G13:H13"/>
    <mergeCell ref="G14:H14"/>
    <mergeCell ref="G15:H15"/>
    <mergeCell ref="G16:H16"/>
    <mergeCell ref="G7:H7"/>
    <mergeCell ref="E7:F7"/>
    <mergeCell ref="K6:K15"/>
    <mergeCell ref="K17:K26"/>
    <mergeCell ref="F28:F29"/>
    <mergeCell ref="G11:H11"/>
  </mergeCells>
  <phoneticPr fontId="5" type="noConversion"/>
  <dataValidations count="1">
    <dataValidation type="list" allowBlank="1" showInputMessage="1" showErrorMessage="1" sqref="B18:D18" xr:uid="{00E87AFB-796E-4A86-816C-701F1790FE0E}">
      <formula1>$N$1:$N$4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189F13135CCF41ACC292D64AE5F9D3" ma:contentTypeVersion="12" ma:contentTypeDescription="Opprett et nytt dokument." ma:contentTypeScope="" ma:versionID="ed8e39c73cffffa569c127169e941913">
  <xsd:schema xmlns:xsd="http://www.w3.org/2001/XMLSchema" xmlns:xs="http://www.w3.org/2001/XMLSchema" xmlns:p="http://schemas.microsoft.com/office/2006/metadata/properties" xmlns:ns2="f154e28c-c194-4beb-bb1b-375564cca614" xmlns:ns3="c98467c1-8baf-492c-bacb-1c6d61422166" targetNamespace="http://schemas.microsoft.com/office/2006/metadata/properties" ma:root="true" ma:fieldsID="f84f1289088a5b339536f16999889a28" ns2:_="" ns3:_="">
    <xsd:import namespace="f154e28c-c194-4beb-bb1b-375564cca614"/>
    <xsd:import namespace="c98467c1-8baf-492c-bacb-1c6d614221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4e28c-c194-4beb-bb1b-375564cca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467c1-8baf-492c-bacb-1c6d6142216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A84336-F2A4-440B-841F-DC33F1C87C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6C0601-6D34-4CA3-9728-43CB36DFC1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54e28c-c194-4beb-bb1b-375564cca614"/>
    <ds:schemaRef ds:uri="c98467c1-8baf-492c-bacb-1c6d614221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47698E-42E4-442C-9949-0534C8D70E38}">
  <ds:schemaRefs>
    <ds:schemaRef ds:uri="c98467c1-8baf-492c-bacb-1c6d61422166"/>
    <ds:schemaRef ds:uri="http://schemas.microsoft.com/office/2006/documentManagement/types"/>
    <ds:schemaRef ds:uri="http://purl.org/dc/elements/1.1/"/>
    <ds:schemaRef ds:uri="f154e28c-c194-4beb-bb1b-375564cca614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f17750e5-b31e-4af6-ae15-9f660d527588}" enabled="0" method="" siteId="{f17750e5-b31e-4af6-ae15-9f660d52758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Rekneark</vt:lpstr>
      </vt:variant>
      <vt:variant>
        <vt:i4>2</vt:i4>
      </vt:variant>
    </vt:vector>
  </HeadingPairs>
  <TitlesOfParts>
    <vt:vector size="2" baseType="lpstr">
      <vt:lpstr>Utregning omsetningsfall</vt:lpstr>
      <vt:lpstr>Eksempel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Beate Varlid</dc:creator>
  <cp:keywords/>
  <dc:description/>
  <cp:lastModifiedBy>Øystein Fosstvedt</cp:lastModifiedBy>
  <cp:revision/>
  <dcterms:created xsi:type="dcterms:W3CDTF">2020-07-03T12:49:27Z</dcterms:created>
  <dcterms:modified xsi:type="dcterms:W3CDTF">2022-04-06T10:15:40Z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0x01010092189F13135CCF41ACC292D64AE5F9D3</vt:lpwstr>
  </property>
</Properties>
</file>